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bookViews>
    <workbookView xWindow="0" yWindow="0" windowWidth="28800" windowHeight="12330"/>
  </bookViews>
  <sheets>
    <sheet name="Planilha1" sheetId="1" r:id="rId1"/>
  </sheets>
  <definedNames>
    <definedName name="_xlnm.Print_Area" localSheetId="0">Planilha1!$A$1:$J$38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5" i="1" l="1"/>
  <c r="H24" i="1"/>
  <c r="H20" i="1"/>
  <c r="H21" i="1"/>
  <c r="H22" i="1"/>
  <c r="H23" i="1"/>
  <c r="H19" i="1"/>
  <c r="H18" i="1"/>
  <c r="H8" i="1"/>
  <c r="H10" i="1"/>
  <c r="H12" i="1"/>
  <c r="H13" i="1"/>
  <c r="H14" i="1"/>
  <c r="H15" i="1"/>
  <c r="H17" i="1"/>
  <c r="H6" i="1"/>
  <c r="G9" i="1"/>
  <c r="H9" i="1" s="1"/>
  <c r="G7" i="1"/>
  <c r="G25" i="1" s="1"/>
  <c r="H7" i="1" l="1"/>
</calcChain>
</file>

<file path=xl/sharedStrings.xml><?xml version="1.0" encoding="utf-8"?>
<sst xmlns="http://schemas.openxmlformats.org/spreadsheetml/2006/main" count="103" uniqueCount="77">
  <si>
    <t>PERÍODO DA EXECUÇÃO</t>
  </si>
  <si>
    <t>NÚMERO DO CONTRATO</t>
  </si>
  <si>
    <t>OBJETO</t>
  </si>
  <si>
    <t>INÍCIO</t>
  </si>
  <si>
    <t>TÉRMINO</t>
  </si>
  <si>
    <t>OBSERVAÇÃO</t>
  </si>
  <si>
    <t>CONTRATANTE</t>
  </si>
  <si>
    <t>VALOR PAGO</t>
  </si>
  <si>
    <t>SALDO A PAGAR</t>
  </si>
  <si>
    <r>
      <rPr>
        <b/>
        <sz val="11"/>
        <color theme="1"/>
        <rFont val="Calibri"/>
        <family val="2"/>
        <scheme val="minor"/>
      </rPr>
      <t>Nota 1:</t>
    </r>
    <r>
      <rPr>
        <sz val="11"/>
        <color theme="1"/>
        <rFont val="Calibri"/>
        <family val="2"/>
        <scheme val="minor"/>
      </rPr>
      <t xml:space="preserve"> Caso o órgão possua alguma contratação que por algum motivo esteja sem cobertura contratal, é para preencher os campos objeto, fonte de recurso e saldo a pagar</t>
    </r>
  </si>
  <si>
    <r>
      <rPr>
        <b/>
        <sz val="11"/>
        <color theme="1"/>
        <rFont val="Calibri"/>
        <family val="2"/>
        <scheme val="minor"/>
      </rPr>
      <t>Nota 3:</t>
    </r>
    <r>
      <rPr>
        <sz val="11"/>
        <color theme="1"/>
        <rFont val="Calibri"/>
        <family val="2"/>
        <scheme val="minor"/>
      </rPr>
      <t xml:space="preserve"> A fim de facilitar a disposição das informações, as unidades devem segregar na planilha os compromissos que possuem cobertural contratual e os que não possuem, se for o caso.</t>
    </r>
  </si>
  <si>
    <t>META ALCANÇADA</t>
  </si>
  <si>
    <t>SITUAÇÃO DA PRESTAÇÃO DE CONTAS</t>
  </si>
  <si>
    <r>
      <rPr>
        <b/>
        <sz val="11"/>
        <color theme="1"/>
        <rFont val="Calibri"/>
        <family val="2"/>
        <scheme val="minor"/>
      </rPr>
      <t>Nota 2:</t>
    </r>
    <r>
      <rPr>
        <sz val="11"/>
        <color theme="1"/>
        <rFont val="Calibri"/>
        <family val="2"/>
        <scheme val="minor"/>
      </rPr>
      <t xml:space="preserve"> O campo observação será preenchido quando o compromisso financeiro estiver sem cobertura contratual. Nesse caso é para informar o número do processo do pagamento, bem como se já há processo licitatório em andamento (indicar o número do processo, se for o caso).</t>
    </r>
  </si>
  <si>
    <t>011/2021</t>
  </si>
  <si>
    <t>Locação e manutenção de Ar Condicionado</t>
  </si>
  <si>
    <t>FIXA SERVIÇOS TECNICOS LTDA</t>
  </si>
  <si>
    <t>003/2022</t>
  </si>
  <si>
    <t>Prestação de serviços de locação de veículos</t>
  </si>
  <si>
    <t xml:space="preserve">CS BRASIL FROTAS S.A </t>
  </si>
  <si>
    <t>006/2022</t>
  </si>
  <si>
    <t>Locação e manutenção de Impressoras</t>
  </si>
  <si>
    <r>
      <rPr>
        <sz val="11"/>
        <color theme="1"/>
        <rFont val="Calibri"/>
        <family val="2"/>
      </rPr>
      <t xml:space="preserve">AM SERVIÇOS E LOCAÇÃO DE EQUIPAMENTOS DE INFORMÁTICA EIRELI  - </t>
    </r>
    <r>
      <rPr>
        <b/>
        <sz val="11"/>
        <color theme="1"/>
        <rFont val="Calibri"/>
        <family val="2"/>
      </rPr>
      <t>LOCAINFO</t>
    </r>
  </si>
  <si>
    <t>008/2022</t>
  </si>
  <si>
    <t>013/2021</t>
  </si>
  <si>
    <t>Locação e Manutenção de Computadores</t>
  </si>
  <si>
    <t>LOCATECH SERVIÇOS E SOLUÇÕES EM INFORMÁTICA</t>
  </si>
  <si>
    <t>004/2023</t>
  </si>
  <si>
    <t>Locação de Estruturas físicas e afins</t>
  </si>
  <si>
    <t>MARCIO ELIEZER BARROSO DO NASCIMENTO</t>
  </si>
  <si>
    <t>001/2024</t>
  </si>
  <si>
    <t>PRESTAÇÃO DE SERVIÇOS DE RESERVA, EMISSÃO, MARCAÇÃO, E ENTREGA DOS BILHETES DE PASSAGENS AÉREAS, NACIONAIS E/OU INTERNACIONAIS</t>
  </si>
  <si>
    <t>CERRADO VIAGENS LTDA</t>
  </si>
  <si>
    <t>002/2024</t>
  </si>
  <si>
    <t>AQUISIÇÃO DE ÁGUA MINERAL SEM GAS, COPO 200ml - Cx 48 Unid. - Marca Sterbom</t>
  </si>
  <si>
    <t>WBNJ LICITARN LTDA</t>
  </si>
  <si>
    <t>003/2024</t>
  </si>
  <si>
    <t>AQUISIÇÃO DE ÁGUA MINERAL SEM GAS, GARRAFÃO 20L - Marca Riograndense</t>
  </si>
  <si>
    <t>FR INDUSTRIA SERVICOS E COMERCIO LTDA</t>
  </si>
  <si>
    <t>EMPRESAS ESPECIALIZADAS NA PRESTAÇÃO     DE     SERVIÇO     DE LIMPEZA, CONSERVAÇÃO, HIGIENIZAÇÃO, ASSEIO DIÁRIO</t>
  </si>
  <si>
    <t>CLAREAR COMÉRCIO E SERVIÇO DE MÃO DE OBRA – EIRELI</t>
  </si>
  <si>
    <t>PRESTAÇÃO DE SERVIÇOS DE LOCAÇÃO DE BANHEIROS QUÍMICOS</t>
  </si>
  <si>
    <t>R. DOIS LIMPA FOSSA E LOCAÇÃO EIRELI-ME</t>
  </si>
  <si>
    <t>TF002/2024</t>
  </si>
  <si>
    <t>DIVULGAÇÃO DO DESTINO NATAL, APRESENTANDO AOS AGENTES DE VIAGENS E OPERADORAS A OFERTA DE SEGMENTOS QUE O DESTINO POSSUI, ATRAVÉS DE ATIVIDADES PROMOCIONAIS,</t>
  </si>
  <si>
    <t>ASSOCIAÇÃO BRASILEIRA DA INDÚSTRIA DE HOTEIS NO RN - ABIH/RN</t>
  </si>
  <si>
    <t>CPS/2024</t>
  </si>
  <si>
    <t>Serviços de Fornecimento de Energia Elétrica para o Ano de 2024 - Cosern</t>
  </si>
  <si>
    <t xml:space="preserve">COMPANHIA ENERGÉTICA DO RIO GRANDE DO NORTE – COSERN </t>
  </si>
  <si>
    <t>006/2023</t>
  </si>
  <si>
    <t>Material Gráfico para Divulgação - Brindes</t>
  </si>
  <si>
    <t>LM SERVIGRAFICA E COPIADORA LTDA ME</t>
  </si>
  <si>
    <t>14/11/203</t>
  </si>
  <si>
    <t>015/2022</t>
  </si>
  <si>
    <t xml:space="preserve">EM ANDAMENTO </t>
  </si>
  <si>
    <t>SECRETARIA MUNICIPAL DE TURISMO - SETUR</t>
  </si>
  <si>
    <t>ASSOCIAÇÃO MÉDICA BRASILEIRA</t>
  </si>
  <si>
    <t>MARIA DE FÁTIMA ARAÚJO SILVA - ME</t>
  </si>
  <si>
    <t>ANSEDITUR</t>
  </si>
  <si>
    <t>LOCAÇÃO DE ESTANDE DE 9M² COM MONTAGEM NO 2º CONGRESSO DE MEDICINA GERAL DA AMB – ASSOCIAÇÃO MÉDICA BRASILEIRA QUE ACONTECERÁ EM SÃO PAULO NO PERÍODO DE 25 A 27 DE JULHO DE 2024 E CONTARÁ COM PARTICIPAÇÃO DE TODAS AS SOCIEDADES DE ESPECIALIDADES MÉDICAS.</t>
  </si>
  <si>
    <t>TERMO DE INEXIGIBILIDADE</t>
  </si>
  <si>
    <t>DISPENSA DE LICITAÇÃO</t>
  </si>
  <si>
    <t>CONTRATAÇÃO, SOB DEMANDA, DE MATERIAL DE BRINDES PARA DISTRIBUIÇÃO, PARA AS NECESSIDADES DESENVOLVIDAS PELA SECRETARIA MUNICIPAL DE TURISMO.</t>
  </si>
  <si>
    <t>PARTICIPAÇÃO DA PREFEITURA DE NATAL, ATRAVÉS DA SECRETARIA MUNICIPAL DE TURISMO – SETUR, NO EVENTO MEETING BRASIL 2024, NO PERÍODO DE 30 DE JULHO A 07 DE AGOSTO DE 2024.</t>
  </si>
  <si>
    <t xml:space="preserve"> J PASQUINI ORGANIZACAO E PROMOCAO DE EVENTOS</t>
  </si>
  <si>
    <t>RENOVAÇÃO DA ASSINATURA DE FILIAÇÃO DA SECRETARIA DE MUNICIPAL DE TURISMO – SETUR NA ASSOCIAÇÃO NACIONAL DOS SECRETÁRIOS E DIRIGENTES MUNICIPAIS DE TURISMO ANSEDITUR.</t>
  </si>
  <si>
    <t>LOCAÇÃO DE ESPAÇO FÍSICO, COM MONTAGEM PERSONALIZADA, PARA PARTICIPAÇÃO DA PREFEITURA DE NATAL, ATRAVÉS DA SECRETARIA MUNICIPAL DE TURISMO - SETUR, NO EVENTO FESTURIS 2024 – FEIRA INTERNACIONAL DE TURISMO DE GRAMADO, QUE ACONTECERÁ NO PERÍODO DE 07 A 10 DE NOVEMBRO DE 2024, NO CENTRO DE EVENTOS SERRA PARK, EM GRAMADO.</t>
  </si>
  <si>
    <t>ROSSI &amp; ZORZANELLO LTDA.</t>
  </si>
  <si>
    <t>ÓRGÃO/SECRETARIA : 31.01</t>
  </si>
  <si>
    <t>SALDO À PAGAR, FOI FEITO UMA ESTIAMATIVA DE DESPESAS A SEREM REALIZADAS ATÉ O DIA 31.12.2024.</t>
  </si>
  <si>
    <t>TOTAL</t>
  </si>
  <si>
    <t>OHANA COSTA FERNANDES</t>
  </si>
  <si>
    <t>Secretária Municipal de Turismo</t>
  </si>
  <si>
    <t xml:space="preserve"> Mat. 73400-8</t>
  </si>
  <si>
    <t>MARIA ILZENIR T. DO NASCIMENTO</t>
  </si>
  <si>
    <t>Chefe da Unid. Setorial de Finanças</t>
  </si>
  <si>
    <t xml:space="preserve"> Mat. 73407-9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</si>
</sst>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-[$R$-416]\ * #,##0.00_-;\-[$R$-416]\ * #,##0.00_-;_-[$R$-416]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6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44" fontId="0" fillId="0" borderId="0" xfId="1" applyNumberFormat="1" applyFont="1" applyAlignment="1">
      <alignment wrapText="1"/>
    </xf>
    <xf numFmtId="44" fontId="1" fillId="2" borderId="1" xfId="1" applyNumberFormat="1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44" fontId="1" fillId="2" borderId="1" xfId="1" applyNumberFormat="1" applyFont="1" applyFill="1" applyBorder="1" applyAlignment="1">
      <alignment horizontal="center" vertical="center" wrapText="1"/>
    </xf>
    <xf numFmtId="9" fontId="0" fillId="2" borderId="1" xfId="2" applyFont="1" applyFill="1" applyBorder="1" applyAlignment="1">
      <alignment horizontal="center" vertical="center" wrapText="1"/>
    </xf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4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center" wrapText="1"/>
    </xf>
    <xf numFmtId="14" fontId="0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4" fontId="1" fillId="2" borderId="1" xfId="1" applyNumberFormat="1" applyFont="1" applyFill="1" applyBorder="1" applyAlignment="1">
      <alignment horizontal="center" wrapText="1"/>
    </xf>
    <xf numFmtId="44" fontId="0" fillId="2" borderId="0" xfId="1" applyNumberFormat="1" applyFont="1" applyFill="1" applyAlignment="1">
      <alignment wrapText="1"/>
    </xf>
    <xf numFmtId="0" fontId="0" fillId="2" borderId="0" xfId="0" applyFill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0" fillId="2" borderId="0" xfId="0" applyFill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wrapText="1"/>
    </xf>
    <xf numFmtId="44" fontId="1" fillId="2" borderId="0" xfId="1" applyNumberFormat="1" applyFont="1" applyFill="1" applyBorder="1" applyAlignment="1">
      <alignment horizont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4" fontId="1" fillId="2" borderId="0" xfId="1" applyNumberFormat="1" applyFont="1" applyFill="1" applyBorder="1" applyAlignment="1">
      <alignment horizontal="center" vertical="center" wrapText="1"/>
    </xf>
    <xf numFmtId="44" fontId="1" fillId="0" borderId="0" xfId="1" applyNumberFormat="1" applyFont="1" applyAlignment="1">
      <alignment horizontal="center" vertical="center" wrapText="1"/>
    </xf>
    <xf numFmtId="44" fontId="1" fillId="2" borderId="0" xfId="1" applyNumberFormat="1" applyFont="1" applyFill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44" fontId="0" fillId="2" borderId="0" xfId="0" applyNumberForma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top"/>
    </xf>
    <xf numFmtId="0" fontId="0" fillId="2" borderId="0" xfId="0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justify" vertical="center"/>
    </xf>
    <xf numFmtId="14" fontId="4" fillId="2" borderId="0" xfId="0" applyNumberFormat="1" applyFont="1" applyFill="1" applyBorder="1" applyAlignment="1">
      <alignment vertical="top"/>
    </xf>
    <xf numFmtId="0" fontId="5" fillId="2" borderId="0" xfId="0" applyFont="1" applyFill="1" applyBorder="1" applyAlignment="1">
      <alignment vertical="top" wrapText="1"/>
    </xf>
    <xf numFmtId="0" fontId="0" fillId="2" borderId="0" xfId="0" applyFont="1" applyFill="1" applyBorder="1" applyAlignment="1"/>
    <xf numFmtId="0" fontId="0" fillId="2" borderId="0" xfId="0" applyFont="1" applyFill="1" applyAlignment="1"/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44" fontId="1" fillId="0" borderId="1" xfId="1" applyNumberFormat="1" applyFont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39"/>
  <sheetViews>
    <sheetView showGridLines="0" tabSelected="1" zoomScale="85" zoomScaleNormal="85" workbookViewId="0">
      <selection activeCell="I32" sqref="I32"/>
    </sheetView>
  </sheetViews>
  <sheetFormatPr defaultColWidth="9.140625" defaultRowHeight="15" x14ac:dyDescent="0.25"/>
  <cols>
    <col min="1" max="1" width="20" style="3" customWidth="1"/>
    <col min="2" max="2" width="39.85546875" style="1" bestFit="1" customWidth="1"/>
    <col min="3" max="3" width="40.85546875" style="1" bestFit="1" customWidth="1"/>
    <col min="4" max="4" width="14.85546875" style="3" customWidth="1"/>
    <col min="5" max="5" width="14" style="3" customWidth="1"/>
    <col min="6" max="6" width="20.5703125" style="36" customWidth="1"/>
    <col min="7" max="7" width="24.85546875" style="4" bestFit="1" customWidth="1"/>
    <col min="8" max="8" width="20.5703125" style="3" customWidth="1"/>
    <col min="9" max="9" width="24.28515625" style="3" customWidth="1"/>
    <col min="10" max="10" width="19.5703125" style="1" customWidth="1"/>
    <col min="11" max="11" width="15.5703125" style="32" bestFit="1" customWidth="1"/>
    <col min="12" max="12" width="11.7109375" style="32" bestFit="1" customWidth="1"/>
    <col min="13" max="13" width="12.85546875" style="32" bestFit="1" customWidth="1"/>
    <col min="14" max="14" width="11.7109375" style="32" bestFit="1" customWidth="1"/>
    <col min="15" max="43" width="9.140625" style="32"/>
    <col min="44" max="16384" width="9.140625" style="1"/>
  </cols>
  <sheetData>
    <row r="1" spans="1:43" s="2" customFormat="1" ht="15.75" thickBot="1" x14ac:dyDescent="0.3">
      <c r="A1" s="3"/>
      <c r="D1" s="3"/>
      <c r="E1" s="3"/>
      <c r="F1" s="36"/>
      <c r="G1" s="4"/>
      <c r="H1" s="3"/>
      <c r="I1" s="3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2"/>
      <c r="AL1" s="32"/>
      <c r="AM1" s="32"/>
      <c r="AN1" s="32"/>
      <c r="AO1" s="32"/>
      <c r="AP1" s="32"/>
      <c r="AQ1" s="32"/>
    </row>
    <row r="2" spans="1:43" s="2" customFormat="1" ht="15.75" thickBot="1" x14ac:dyDescent="0.3">
      <c r="A2" s="22" t="s">
        <v>68</v>
      </c>
      <c r="B2" s="24"/>
      <c r="C2" s="22" t="s">
        <v>55</v>
      </c>
      <c r="D2" s="23"/>
      <c r="E2" s="23"/>
      <c r="F2" s="23"/>
      <c r="G2" s="23"/>
      <c r="H2" s="23"/>
      <c r="I2" s="23"/>
      <c r="J2" s="24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</row>
    <row r="3" spans="1:43" s="2" customFormat="1" x14ac:dyDescent="0.25">
      <c r="A3" s="3"/>
      <c r="D3" s="3"/>
      <c r="E3" s="3"/>
      <c r="F3" s="36"/>
      <c r="G3" s="4"/>
      <c r="H3" s="3"/>
      <c r="I3" s="3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</row>
    <row r="4" spans="1:43" ht="30" customHeight="1" x14ac:dyDescent="0.25">
      <c r="A4" s="27" t="s">
        <v>1</v>
      </c>
      <c r="B4" s="27" t="s">
        <v>2</v>
      </c>
      <c r="C4" s="27" t="s">
        <v>6</v>
      </c>
      <c r="D4" s="26" t="s">
        <v>0</v>
      </c>
      <c r="E4" s="26"/>
      <c r="F4" s="58" t="s">
        <v>7</v>
      </c>
      <c r="G4" s="58" t="s">
        <v>8</v>
      </c>
      <c r="H4" s="34" t="s">
        <v>11</v>
      </c>
      <c r="I4" s="34" t="s">
        <v>12</v>
      </c>
      <c r="J4" s="34" t="s">
        <v>5</v>
      </c>
    </row>
    <row r="5" spans="1:43" s="3" customFormat="1" ht="44.25" customHeight="1" x14ac:dyDescent="0.25">
      <c r="A5" s="27"/>
      <c r="B5" s="27"/>
      <c r="C5" s="27"/>
      <c r="D5" s="21" t="s">
        <v>3</v>
      </c>
      <c r="E5" s="21" t="s">
        <v>4</v>
      </c>
      <c r="F5" s="58"/>
      <c r="G5" s="58"/>
      <c r="H5" s="34"/>
      <c r="I5" s="34"/>
      <c r="J5" s="34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</row>
    <row r="6" spans="1:43" s="20" customFormat="1" x14ac:dyDescent="0.25">
      <c r="A6" s="38" t="s">
        <v>14</v>
      </c>
      <c r="B6" s="13" t="s">
        <v>15</v>
      </c>
      <c r="C6" s="39" t="s">
        <v>16</v>
      </c>
      <c r="D6" s="16">
        <v>45508</v>
      </c>
      <c r="E6" s="16">
        <v>45842</v>
      </c>
      <c r="F6" s="8">
        <v>8730.66</v>
      </c>
      <c r="G6" s="8">
        <v>12900</v>
      </c>
      <c r="H6" s="9">
        <f>F6/G6</f>
        <v>0.67679534883720927</v>
      </c>
      <c r="I6" s="11" t="s">
        <v>54</v>
      </c>
      <c r="J6" s="10"/>
      <c r="K6" s="40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</row>
    <row r="7" spans="1:43" s="20" customFormat="1" ht="30" x14ac:dyDescent="0.25">
      <c r="A7" s="38" t="s">
        <v>17</v>
      </c>
      <c r="B7" s="13" t="s">
        <v>18</v>
      </c>
      <c r="C7" s="39" t="s">
        <v>19</v>
      </c>
      <c r="D7" s="16">
        <v>45612</v>
      </c>
      <c r="E7" s="16">
        <v>45731</v>
      </c>
      <c r="F7" s="8">
        <v>5664.15</v>
      </c>
      <c r="G7" s="8">
        <f>1888.15+3776.3+1888.15</f>
        <v>7552.6</v>
      </c>
      <c r="H7" s="9">
        <f t="shared" ref="H7:H17" si="0">F7/G7</f>
        <v>0.74996027857956193</v>
      </c>
      <c r="I7" s="11" t="s">
        <v>54</v>
      </c>
      <c r="J7" s="10"/>
      <c r="K7" s="40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1"/>
      <c r="AN7" s="31"/>
      <c r="AO7" s="31"/>
      <c r="AP7" s="31"/>
      <c r="AQ7" s="31"/>
    </row>
    <row r="8" spans="1:43" s="20" customFormat="1" ht="45" x14ac:dyDescent="0.25">
      <c r="A8" s="38" t="s">
        <v>20</v>
      </c>
      <c r="B8" s="13" t="s">
        <v>21</v>
      </c>
      <c r="C8" s="41" t="s">
        <v>22</v>
      </c>
      <c r="D8" s="16">
        <v>45429</v>
      </c>
      <c r="E8" s="16">
        <v>45793</v>
      </c>
      <c r="F8" s="8">
        <v>4080</v>
      </c>
      <c r="G8" s="8">
        <v>10200</v>
      </c>
      <c r="H8" s="9">
        <f t="shared" si="0"/>
        <v>0.4</v>
      </c>
      <c r="I8" s="11" t="s">
        <v>54</v>
      </c>
      <c r="J8" s="10"/>
      <c r="K8" s="40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</row>
    <row r="9" spans="1:43" s="20" customFormat="1" ht="30" x14ac:dyDescent="0.25">
      <c r="A9" s="38" t="s">
        <v>24</v>
      </c>
      <c r="B9" s="42" t="s">
        <v>25</v>
      </c>
      <c r="C9" s="41" t="s">
        <v>26</v>
      </c>
      <c r="D9" s="16">
        <v>45520</v>
      </c>
      <c r="E9" s="16">
        <v>45884</v>
      </c>
      <c r="F9" s="8">
        <v>16078.08</v>
      </c>
      <c r="G9" s="8">
        <f>2679.68+13398.4</f>
        <v>16078.08</v>
      </c>
      <c r="H9" s="9">
        <f t="shared" si="0"/>
        <v>1</v>
      </c>
      <c r="I9" s="11" t="s">
        <v>54</v>
      </c>
      <c r="J9" s="10"/>
      <c r="K9" s="40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31"/>
      <c r="AP9" s="31"/>
      <c r="AQ9" s="31"/>
    </row>
    <row r="10" spans="1:43" s="20" customFormat="1" ht="90" x14ac:dyDescent="0.25">
      <c r="A10" s="38" t="s">
        <v>27</v>
      </c>
      <c r="B10" s="13" t="s">
        <v>28</v>
      </c>
      <c r="C10" s="39" t="s">
        <v>29</v>
      </c>
      <c r="D10" s="16">
        <v>45540</v>
      </c>
      <c r="E10" s="16">
        <v>45904</v>
      </c>
      <c r="F10" s="8">
        <v>354163.4</v>
      </c>
      <c r="G10" s="8">
        <v>2000000</v>
      </c>
      <c r="H10" s="9">
        <f t="shared" si="0"/>
        <v>0.17708170000000001</v>
      </c>
      <c r="I10" s="11" t="s">
        <v>54</v>
      </c>
      <c r="J10" s="10" t="s">
        <v>69</v>
      </c>
      <c r="K10" s="40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</row>
    <row r="11" spans="1:43" s="20" customFormat="1" ht="90" x14ac:dyDescent="0.25">
      <c r="A11" s="38" t="s">
        <v>30</v>
      </c>
      <c r="B11" s="13" t="s">
        <v>31</v>
      </c>
      <c r="C11" s="41" t="s">
        <v>32</v>
      </c>
      <c r="D11" s="16">
        <v>45394</v>
      </c>
      <c r="E11" s="16">
        <v>45758</v>
      </c>
      <c r="F11" s="8">
        <v>35426.199999999997</v>
      </c>
      <c r="G11" s="8">
        <v>35000</v>
      </c>
      <c r="H11" s="9">
        <v>0.5</v>
      </c>
      <c r="I11" s="11" t="s">
        <v>54</v>
      </c>
      <c r="J11" s="10" t="s">
        <v>69</v>
      </c>
      <c r="K11" s="40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</row>
    <row r="12" spans="1:43" s="20" customFormat="1" ht="30" x14ac:dyDescent="0.25">
      <c r="A12" s="38" t="s">
        <v>33</v>
      </c>
      <c r="B12" s="13" t="s">
        <v>34</v>
      </c>
      <c r="C12" s="41" t="s">
        <v>35</v>
      </c>
      <c r="D12" s="16">
        <v>45421</v>
      </c>
      <c r="E12" s="16">
        <v>45785</v>
      </c>
      <c r="F12" s="8">
        <v>898.5</v>
      </c>
      <c r="G12" s="8">
        <v>2695.5</v>
      </c>
      <c r="H12" s="9">
        <f t="shared" si="0"/>
        <v>0.33333333333333331</v>
      </c>
      <c r="I12" s="11" t="s">
        <v>54</v>
      </c>
      <c r="J12" s="10"/>
      <c r="K12" s="40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</row>
    <row r="13" spans="1:43" s="20" customFormat="1" ht="30" x14ac:dyDescent="0.25">
      <c r="A13" s="38" t="s">
        <v>36</v>
      </c>
      <c r="B13" s="13" t="s">
        <v>37</v>
      </c>
      <c r="C13" s="41" t="s">
        <v>38</v>
      </c>
      <c r="D13" s="16">
        <v>45421</v>
      </c>
      <c r="E13" s="16">
        <v>45785</v>
      </c>
      <c r="F13" s="8">
        <v>166.4</v>
      </c>
      <c r="G13" s="8">
        <v>457.6</v>
      </c>
      <c r="H13" s="9">
        <f t="shared" si="0"/>
        <v>0.36363636363636365</v>
      </c>
      <c r="I13" s="11" t="s">
        <v>54</v>
      </c>
      <c r="J13" s="10"/>
      <c r="K13" s="40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</row>
    <row r="14" spans="1:43" s="7" customFormat="1" ht="60" x14ac:dyDescent="0.25">
      <c r="A14" s="38" t="s">
        <v>23</v>
      </c>
      <c r="B14" s="41" t="s">
        <v>39</v>
      </c>
      <c r="C14" s="41" t="s">
        <v>40</v>
      </c>
      <c r="D14" s="16">
        <v>45435</v>
      </c>
      <c r="E14" s="16">
        <v>45799</v>
      </c>
      <c r="F14" s="8">
        <v>8525.98</v>
      </c>
      <c r="G14" s="5">
        <v>21814.95</v>
      </c>
      <c r="H14" s="9">
        <f t="shared" si="0"/>
        <v>0.3908319753196775</v>
      </c>
      <c r="I14" s="11" t="s">
        <v>54</v>
      </c>
      <c r="J14" s="6"/>
      <c r="K14" s="40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3"/>
      <c r="AQ14" s="43"/>
    </row>
    <row r="15" spans="1:43" s="20" customFormat="1" ht="30" x14ac:dyDescent="0.25">
      <c r="A15" s="38" t="s">
        <v>53</v>
      </c>
      <c r="B15" s="13" t="s">
        <v>41</v>
      </c>
      <c r="C15" s="41" t="s">
        <v>42</v>
      </c>
      <c r="D15" s="16">
        <v>45462</v>
      </c>
      <c r="E15" s="16">
        <v>45550</v>
      </c>
      <c r="F15" s="8">
        <v>27891.43</v>
      </c>
      <c r="G15" s="8">
        <v>93246.05</v>
      </c>
      <c r="H15" s="9">
        <f t="shared" si="0"/>
        <v>0.29911647731995084</v>
      </c>
      <c r="I15" s="11" t="s">
        <v>54</v>
      </c>
      <c r="J15" s="11"/>
      <c r="K15" s="40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</row>
    <row r="16" spans="1:43" s="20" customFormat="1" ht="75" x14ac:dyDescent="0.25">
      <c r="A16" s="38" t="s">
        <v>43</v>
      </c>
      <c r="B16" s="13" t="s">
        <v>44</v>
      </c>
      <c r="C16" s="41" t="s">
        <v>45</v>
      </c>
      <c r="D16" s="16">
        <v>45459</v>
      </c>
      <c r="E16" s="16">
        <v>45657</v>
      </c>
      <c r="F16" s="8">
        <v>150000</v>
      </c>
      <c r="G16" s="8">
        <v>200000</v>
      </c>
      <c r="H16" s="9">
        <v>0.43</v>
      </c>
      <c r="I16" s="11" t="s">
        <v>54</v>
      </c>
      <c r="J16" s="10"/>
      <c r="K16" s="40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</row>
    <row r="17" spans="1:43" s="20" customFormat="1" ht="30" x14ac:dyDescent="0.25">
      <c r="A17" s="44" t="s">
        <v>46</v>
      </c>
      <c r="B17" s="45" t="s">
        <v>47</v>
      </c>
      <c r="C17" s="14" t="s">
        <v>48</v>
      </c>
      <c r="D17" s="16">
        <v>45292</v>
      </c>
      <c r="E17" s="16">
        <v>45657</v>
      </c>
      <c r="F17" s="8">
        <v>0</v>
      </c>
      <c r="G17" s="8">
        <v>20000</v>
      </c>
      <c r="H17" s="9">
        <f t="shared" si="0"/>
        <v>0</v>
      </c>
      <c r="I17" s="11" t="s">
        <v>54</v>
      </c>
      <c r="J17" s="10"/>
      <c r="K17" s="40"/>
      <c r="L17" s="31"/>
      <c r="M17" s="40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</row>
    <row r="18" spans="1:43" s="20" customFormat="1" x14ac:dyDescent="0.25">
      <c r="A18" s="38" t="s">
        <v>49</v>
      </c>
      <c r="B18" s="13" t="s">
        <v>50</v>
      </c>
      <c r="C18" s="14" t="s">
        <v>51</v>
      </c>
      <c r="D18" s="17" t="s">
        <v>52</v>
      </c>
      <c r="E18" s="16">
        <v>45609</v>
      </c>
      <c r="F18" s="8">
        <v>21900</v>
      </c>
      <c r="G18" s="8">
        <v>4900</v>
      </c>
      <c r="H18" s="9">
        <f>F18/26800</f>
        <v>0.81716417910447758</v>
      </c>
      <c r="I18" s="11" t="s">
        <v>54</v>
      </c>
      <c r="J18" s="10"/>
      <c r="K18" s="40"/>
      <c r="L18" s="31"/>
      <c r="M18" s="31"/>
      <c r="N18" s="31"/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</row>
    <row r="19" spans="1:43" s="20" customFormat="1" ht="120" x14ac:dyDescent="0.25">
      <c r="A19" s="46" t="s">
        <v>60</v>
      </c>
      <c r="B19" s="13" t="s">
        <v>59</v>
      </c>
      <c r="C19" s="41" t="s">
        <v>56</v>
      </c>
      <c r="D19" s="15">
        <v>45498</v>
      </c>
      <c r="E19" s="16">
        <v>45500</v>
      </c>
      <c r="F19" s="8">
        <v>0</v>
      </c>
      <c r="G19" s="8">
        <v>21000</v>
      </c>
      <c r="H19" s="9">
        <f>F19/G19</f>
        <v>0</v>
      </c>
      <c r="I19" s="11" t="s">
        <v>54</v>
      </c>
      <c r="J19" s="10"/>
      <c r="K19" s="40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</row>
    <row r="20" spans="1:43" s="20" customFormat="1" ht="75" x14ac:dyDescent="0.25">
      <c r="A20" s="46" t="s">
        <v>61</v>
      </c>
      <c r="B20" s="13" t="s">
        <v>62</v>
      </c>
      <c r="C20" s="13" t="s">
        <v>57</v>
      </c>
      <c r="D20" s="15">
        <v>45490</v>
      </c>
      <c r="E20" s="16">
        <v>45657</v>
      </c>
      <c r="F20" s="8">
        <v>0</v>
      </c>
      <c r="G20" s="8">
        <v>8500</v>
      </c>
      <c r="H20" s="9">
        <f t="shared" ref="H20:H24" si="1">F20/G20</f>
        <v>0</v>
      </c>
      <c r="I20" s="11" t="s">
        <v>54</v>
      </c>
      <c r="J20" s="10"/>
      <c r="K20" s="40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</row>
    <row r="21" spans="1:43" s="20" customFormat="1" ht="85.5" customHeight="1" x14ac:dyDescent="0.25">
      <c r="A21" s="46" t="s">
        <v>60</v>
      </c>
      <c r="B21" s="6" t="s">
        <v>65</v>
      </c>
      <c r="C21" s="13" t="s">
        <v>58</v>
      </c>
      <c r="D21" s="15">
        <v>45540</v>
      </c>
      <c r="E21" s="16">
        <v>45657</v>
      </c>
      <c r="F21" s="8">
        <v>0</v>
      </c>
      <c r="G21" s="8">
        <v>7990.49</v>
      </c>
      <c r="H21" s="9">
        <f t="shared" si="1"/>
        <v>0</v>
      </c>
      <c r="I21" s="11" t="s">
        <v>54</v>
      </c>
      <c r="J21" s="10"/>
      <c r="K21" s="40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</row>
    <row r="22" spans="1:43" s="20" customFormat="1" ht="80.25" customHeight="1" x14ac:dyDescent="0.25">
      <c r="A22" s="46" t="s">
        <v>60</v>
      </c>
      <c r="B22" s="47" t="s">
        <v>63</v>
      </c>
      <c r="C22" s="13" t="s">
        <v>64</v>
      </c>
      <c r="D22" s="15">
        <v>45503</v>
      </c>
      <c r="E22" s="16">
        <v>45511</v>
      </c>
      <c r="F22" s="8">
        <v>0</v>
      </c>
      <c r="G22" s="8">
        <v>25000</v>
      </c>
      <c r="H22" s="9">
        <f t="shared" si="1"/>
        <v>0</v>
      </c>
      <c r="I22" s="11" t="s">
        <v>54</v>
      </c>
      <c r="J22" s="10"/>
      <c r="K22" s="40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</row>
    <row r="23" spans="1:43" s="20" customFormat="1" ht="150" x14ac:dyDescent="0.25">
      <c r="A23" s="46" t="s">
        <v>60</v>
      </c>
      <c r="B23" s="48" t="s">
        <v>66</v>
      </c>
      <c r="C23" s="14" t="s">
        <v>67</v>
      </c>
      <c r="D23" s="16">
        <v>45603</v>
      </c>
      <c r="E23" s="16">
        <v>45626</v>
      </c>
      <c r="F23" s="8">
        <v>0</v>
      </c>
      <c r="G23" s="8">
        <v>155170</v>
      </c>
      <c r="H23" s="9">
        <f t="shared" si="1"/>
        <v>0</v>
      </c>
      <c r="I23" s="11" t="s">
        <v>54</v>
      </c>
      <c r="J23" s="10"/>
      <c r="K23" s="40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1"/>
      <c r="AE23" s="31"/>
      <c r="AF23" s="31"/>
      <c r="AG23" s="31"/>
      <c r="AH23" s="31"/>
      <c r="AI23" s="31"/>
      <c r="AJ23" s="31"/>
      <c r="AK23" s="31"/>
      <c r="AL23" s="31"/>
      <c r="AM23" s="31"/>
      <c r="AN23" s="31"/>
      <c r="AO23" s="31"/>
      <c r="AP23" s="31"/>
      <c r="AQ23" s="31"/>
    </row>
    <row r="24" spans="1:43" s="52" customFormat="1" ht="90" x14ac:dyDescent="0.25">
      <c r="A24" s="46" t="s">
        <v>60</v>
      </c>
      <c r="B24" s="45" t="s">
        <v>47</v>
      </c>
      <c r="C24" s="14" t="s">
        <v>48</v>
      </c>
      <c r="D24" s="16">
        <v>45292</v>
      </c>
      <c r="E24" s="16">
        <v>45657</v>
      </c>
      <c r="F24" s="59">
        <v>0</v>
      </c>
      <c r="G24" s="8">
        <v>50000</v>
      </c>
      <c r="H24" s="9">
        <f t="shared" si="1"/>
        <v>0</v>
      </c>
      <c r="I24" s="11" t="s">
        <v>54</v>
      </c>
      <c r="J24" s="10" t="s">
        <v>69</v>
      </c>
      <c r="K24" s="49"/>
      <c r="L24" s="50"/>
      <c r="M24" s="50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</row>
    <row r="25" spans="1:43" s="20" customFormat="1" x14ac:dyDescent="0.25">
      <c r="A25" s="53" t="s">
        <v>70</v>
      </c>
      <c r="B25" s="54"/>
      <c r="C25" s="54"/>
      <c r="D25" s="54"/>
      <c r="E25" s="55"/>
      <c r="F25" s="18">
        <f>SUM(F6:F24)</f>
        <v>633524.80000000005</v>
      </c>
      <c r="G25" s="18">
        <f>SUM(G6:G24)</f>
        <v>2692505.27</v>
      </c>
      <c r="H25" s="30"/>
      <c r="I25" s="30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</row>
    <row r="26" spans="1:43" s="20" customFormat="1" x14ac:dyDescent="0.25">
      <c r="A26" s="28"/>
      <c r="B26" s="28"/>
      <c r="C26" s="28"/>
      <c r="D26" s="28"/>
      <c r="E26" s="28"/>
      <c r="F26" s="35"/>
      <c r="G26" s="29"/>
      <c r="H26" s="30"/>
      <c r="I26" s="30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</row>
    <row r="27" spans="1:43" s="20" customFormat="1" x14ac:dyDescent="0.25">
      <c r="A27" s="12"/>
      <c r="D27" s="12"/>
      <c r="E27" s="12"/>
      <c r="F27" s="37"/>
      <c r="G27" s="19"/>
      <c r="H27" s="12"/>
      <c r="I27" s="12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</row>
    <row r="28" spans="1:43" s="20" customFormat="1" ht="15" customHeight="1" x14ac:dyDescent="0.25">
      <c r="A28" s="25" t="s">
        <v>9</v>
      </c>
      <c r="B28" s="25"/>
      <c r="C28" s="25"/>
      <c r="D28" s="25"/>
      <c r="E28" s="25"/>
      <c r="F28" s="25"/>
      <c r="G28" s="25"/>
      <c r="H28" s="25"/>
      <c r="I28" s="12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</row>
    <row r="29" spans="1:43" s="20" customFormat="1" ht="30" customHeight="1" x14ac:dyDescent="0.25">
      <c r="A29" s="25" t="s">
        <v>13</v>
      </c>
      <c r="B29" s="25"/>
      <c r="C29" s="25"/>
      <c r="D29" s="25"/>
      <c r="E29" s="25"/>
      <c r="F29" s="25"/>
      <c r="G29" s="25"/>
      <c r="H29" s="12"/>
      <c r="I29" s="12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</row>
    <row r="30" spans="1:43" s="20" customFormat="1" ht="30" customHeight="1" x14ac:dyDescent="0.25">
      <c r="A30" s="25" t="s">
        <v>10</v>
      </c>
      <c r="B30" s="25"/>
      <c r="C30" s="25"/>
      <c r="D30" s="25"/>
      <c r="E30" s="25"/>
      <c r="F30" s="25"/>
      <c r="G30" s="25"/>
      <c r="H30" s="12"/>
      <c r="I30" s="12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</row>
    <row r="31" spans="1:43" s="20" customFormat="1" x14ac:dyDescent="0.25">
      <c r="A31" s="12"/>
      <c r="D31" s="12"/>
      <c r="E31" s="12"/>
      <c r="F31" s="37"/>
      <c r="G31" s="19"/>
      <c r="H31" s="12"/>
      <c r="I31" s="12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</row>
    <row r="32" spans="1:43" s="20" customFormat="1" x14ac:dyDescent="0.25">
      <c r="A32" s="12"/>
      <c r="D32" s="12"/>
      <c r="E32" s="12"/>
      <c r="F32" s="37"/>
      <c r="G32" s="19"/>
      <c r="H32" s="12"/>
      <c r="I32" s="12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</row>
    <row r="33" spans="1:43" s="20" customFormat="1" ht="15.75" x14ac:dyDescent="0.25">
      <c r="A33" s="56" t="s">
        <v>71</v>
      </c>
      <c r="B33" s="56"/>
      <c r="D33" s="56" t="s">
        <v>74</v>
      </c>
      <c r="E33" s="56"/>
      <c r="F33" s="56"/>
      <c r="G33" s="19"/>
      <c r="H33" s="12"/>
      <c r="I33" s="12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</row>
    <row r="34" spans="1:43" s="20" customFormat="1" ht="15.75" x14ac:dyDescent="0.25">
      <c r="A34" s="57" t="s">
        <v>72</v>
      </c>
      <c r="B34" s="57"/>
      <c r="D34" s="57" t="s">
        <v>75</v>
      </c>
      <c r="E34" s="57"/>
      <c r="F34" s="57"/>
      <c r="G34" s="19"/>
      <c r="H34" s="12"/>
      <c r="I34" s="12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</row>
    <row r="35" spans="1:43" s="20" customFormat="1" ht="15.75" x14ac:dyDescent="0.25">
      <c r="A35" s="57" t="s">
        <v>73</v>
      </c>
      <c r="B35" s="57"/>
      <c r="D35" s="57" t="s">
        <v>76</v>
      </c>
      <c r="E35" s="57"/>
      <c r="F35" s="57"/>
      <c r="G35" s="19"/>
      <c r="H35" s="12"/>
      <c r="I35" s="12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</row>
    <row r="36" spans="1:43" s="20" customFormat="1" x14ac:dyDescent="0.25">
      <c r="A36" s="12"/>
      <c r="D36" s="12"/>
      <c r="E36" s="12"/>
      <c r="F36" s="37"/>
      <c r="G36" s="19"/>
      <c r="H36" s="12"/>
      <c r="I36" s="12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</row>
    <row r="37" spans="1:43" s="20" customFormat="1" x14ac:dyDescent="0.25">
      <c r="A37" s="12"/>
      <c r="D37" s="12"/>
      <c r="E37" s="12"/>
      <c r="F37" s="37"/>
      <c r="G37" s="19"/>
      <c r="H37" s="12"/>
      <c r="I37" s="12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</row>
    <row r="38" spans="1:43" s="20" customFormat="1" x14ac:dyDescent="0.25">
      <c r="A38" s="12"/>
      <c r="D38" s="12"/>
      <c r="E38" s="12"/>
      <c r="F38" s="37"/>
      <c r="G38" s="19"/>
      <c r="H38" s="12"/>
      <c r="I38" s="12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</row>
    <row r="39" spans="1:43" s="20" customFormat="1" x14ac:dyDescent="0.25">
      <c r="A39" s="12"/>
      <c r="D39" s="12"/>
      <c r="E39" s="12"/>
      <c r="F39" s="37"/>
      <c r="G39" s="19"/>
      <c r="H39" s="12"/>
      <c r="I39" s="12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1"/>
      <c r="AL39" s="31"/>
      <c r="AM39" s="31"/>
      <c r="AN39" s="31"/>
      <c r="AO39" s="31"/>
      <c r="AP39" s="31"/>
      <c r="AQ39" s="31"/>
    </row>
  </sheetData>
  <mergeCells count="21">
    <mergeCell ref="A33:B33"/>
    <mergeCell ref="A34:B34"/>
    <mergeCell ref="A35:B35"/>
    <mergeCell ref="D33:F33"/>
    <mergeCell ref="D34:F34"/>
    <mergeCell ref="D35:F35"/>
    <mergeCell ref="A2:B2"/>
    <mergeCell ref="C2:J2"/>
    <mergeCell ref="J4:J5"/>
    <mergeCell ref="A29:G29"/>
    <mergeCell ref="A30:G30"/>
    <mergeCell ref="I4:I5"/>
    <mergeCell ref="F4:F5"/>
    <mergeCell ref="G4:G5"/>
    <mergeCell ref="H4:H5"/>
    <mergeCell ref="D4:E4"/>
    <mergeCell ref="A4:A5"/>
    <mergeCell ref="B4:B5"/>
    <mergeCell ref="C4:C5"/>
    <mergeCell ref="A28:H28"/>
    <mergeCell ref="A25:E25"/>
  </mergeCells>
  <pageMargins left="0.511811024" right="0.511811024" top="0.78740157499999996" bottom="0.78740157499999996" header="0.31496062000000002" footer="0.31496062000000002"/>
  <pageSetup paperSize="9" scale="56" fitToHeight="0" orientation="landscape" r:id="rId1"/>
  <colBreaks count="1" manualBreakCount="1">
    <brk id="10" max="1048575" man="1"/>
  </colBreaks>
  <ignoredErrors>
    <ignoredError sqref="H1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Douglifan Queiroz de Oliveira</dc:creator>
  <cp:lastModifiedBy>Usuario</cp:lastModifiedBy>
  <cp:lastPrinted>2024-11-29T14:33:35Z</cp:lastPrinted>
  <dcterms:created xsi:type="dcterms:W3CDTF">2024-11-19T15:09:17Z</dcterms:created>
  <dcterms:modified xsi:type="dcterms:W3CDTF">2024-11-29T14:33:48Z</dcterms:modified>
</cp:coreProperties>
</file>